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0490" windowHeight="7050" tabRatio="891"/>
  </bookViews>
  <sheets>
    <sheet name="Отопление" sheetId="6" r:id="rId1"/>
    <sheet name="ТКО" sheetId="17" r:id="rId2"/>
    <sheet name="Справка по потреблению КУ" sheetId="21" r:id="rId3"/>
  </sheets>
  <definedNames>
    <definedName name="_xlnm.Print_Area" localSheetId="0">Отопление!$A$1:$F$24</definedName>
  </definedNames>
  <calcPr calcId="145621"/>
</workbook>
</file>

<file path=xl/calcChain.xml><?xml version="1.0" encoding="utf-8"?>
<calcChain xmlns="http://schemas.openxmlformats.org/spreadsheetml/2006/main">
  <c r="E5" i="6" l="1"/>
  <c r="I3" i="17" l="1"/>
  <c r="F5" i="6" l="1"/>
  <c r="H3" i="17" l="1"/>
  <c r="E9" i="21" l="1"/>
  <c r="F13" i="6" l="1"/>
  <c r="F14" i="6" l="1"/>
  <c r="F24" i="6" s="1"/>
  <c r="F25" i="6" l="1"/>
  <c r="F15" i="6"/>
  <c r="F17" i="6" s="1"/>
  <c r="G15" i="6" l="1"/>
  <c r="F11" i="6"/>
  <c r="F16" i="6"/>
</calcChain>
</file>

<file path=xl/sharedStrings.xml><?xml version="1.0" encoding="utf-8"?>
<sst xmlns="http://schemas.openxmlformats.org/spreadsheetml/2006/main" count="66" uniqueCount="60">
  <si>
    <t>№ счётчика</t>
  </si>
  <si>
    <t>ОТЧЕТ</t>
  </si>
  <si>
    <t>Наименование потребителя</t>
  </si>
  <si>
    <t>Показание ТЭ (предыдущее), Гкал</t>
  </si>
  <si>
    <t>Тепловая энергия МКД</t>
  </si>
  <si>
    <t>Показание ТЭ (текущее),Гкал</t>
  </si>
  <si>
    <t>Расход ТЭ (текущий),Гкал</t>
  </si>
  <si>
    <t>Расход ТЭ               (тек. и скор.), Гкал</t>
  </si>
  <si>
    <t>Площадь помещений многоквартирного дома, находящихся в собственности, кв.м.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</si>
  <si>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</si>
  <si>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</si>
  <si>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</si>
  <si>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</si>
  <si>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</si>
  <si>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</si>
  <si>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</si>
  <si>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</si>
  <si>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</si>
  <si>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</si>
  <si>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</si>
  <si>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</si>
  <si>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04</t>
  </si>
  <si>
    <t>кВт/ч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</si>
  <si>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</si>
  <si>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</si>
  <si>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</si>
  <si>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</si>
  <si>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</si>
  <si>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</si>
  <si>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</si>
  <si>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r>
      <rPr>
        <b/>
        <sz val="11"/>
        <color theme="1"/>
        <rFont val="Calibri"/>
        <family val="2"/>
        <charset val="204"/>
        <scheme val="minor"/>
      </rPr>
      <t>N-</t>
    </r>
    <r>
      <rPr>
        <sz val="11"/>
        <color theme="1"/>
        <rFont val="Calibri"/>
        <family val="2"/>
        <charset val="204"/>
        <scheme val="minor"/>
      </rPr>
      <t>Норматив подогрева холодной воды для нужд ГВС, Гкал (Nгвстэ)</t>
    </r>
  </si>
  <si>
    <t xml:space="preserve">Объем тепловой энергии, используемой на подогрев холодной воды для ГВС по нормативу, Гкал (Qгвс=Nгвстэ*1) </t>
  </si>
  <si>
    <t>Объем тепловой энергии на отопление по ОДПУ всего, Гкал (Qот=Vкр-Qгвс)</t>
  </si>
  <si>
    <r>
      <t xml:space="preserve">Стоимость горячего водоснабжения по приборам учета для помещений и стоимость горячей воды для ОДН формула 20 и 20(1) Правил 354 от 06.05.11 г., </t>
    </r>
    <r>
      <rPr>
        <b/>
        <sz val="12"/>
        <color theme="1"/>
        <rFont val="Calibri"/>
        <family val="2"/>
        <charset val="204"/>
        <scheme val="minor"/>
      </rPr>
      <t>рубли/куб.м. (6=2+5*4)</t>
    </r>
  </si>
  <si>
    <r>
      <t>Расход электрической энергии оборудованием ИТП, кВт/ч (</t>
    </r>
    <r>
      <rPr>
        <b/>
        <sz val="12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</si>
  <si>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холодную воду, рубли (</t>
    </r>
    <r>
      <rPr>
        <b/>
        <sz val="12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</si>
  <si>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электрическую энергию, рубли (</t>
    </r>
    <r>
      <rPr>
        <b/>
        <sz val="12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)</t>
    </r>
  </si>
  <si>
    <r>
      <t>Тариф на тепловую энергию, рубли (</t>
    </r>
    <r>
      <rPr>
        <b/>
        <sz val="12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</si>
  <si>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Объем потребленной </t>
    </r>
    <r>
      <rPr>
        <b/>
        <u/>
        <sz val="11"/>
        <color theme="1"/>
        <rFont val="Calibri"/>
        <family val="2"/>
        <charset val="204"/>
        <scheme val="minor"/>
      </rPr>
      <t>горячей воды</t>
    </r>
    <r>
      <rPr>
        <sz val="11"/>
        <color theme="1"/>
        <rFont val="Calibri"/>
        <family val="2"/>
        <charset val="204"/>
        <scheme val="minor"/>
      </rPr>
      <t xml:space="preserve"> по показаниям приборов учета, включая объем горячей воды на ОДН, и в случае отсутсвия приборов учета от количества проживающих, куб.м. (</t>
    </r>
    <r>
      <rPr>
        <b/>
        <sz val="12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)</t>
    </r>
  </si>
  <si>
    <r>
      <t>Удельный расход тепловой энергии на подогрев воды - формула 20.1 Правил №354, Гкал (</t>
    </r>
    <r>
      <rPr>
        <b/>
        <sz val="12"/>
        <color theme="1"/>
        <rFont val="Calibri"/>
        <family val="2"/>
        <charset val="204"/>
        <scheme val="minor"/>
      </rPr>
      <t>5)</t>
    </r>
    <r>
      <rPr>
        <sz val="11"/>
        <color theme="1"/>
        <rFont val="Calibri"/>
        <family val="2"/>
        <charset val="204"/>
        <scheme val="minor"/>
      </rPr>
      <t>=Vкр/(Qгвс+Qот)*Nгвстэ)</t>
    </r>
  </si>
  <si>
    <t>Расчетная площадь</t>
  </si>
  <si>
    <t>Тариф руб/куб.м</t>
  </si>
  <si>
    <t>Смешанные ТКО</t>
  </si>
  <si>
    <t>Показатель расчетной единицы</t>
  </si>
  <si>
    <r>
      <t>Стоимость норматива горячего водоснабжения на одного проживающего(без стоимости холодной воды)формула 20 и 20(1) Правил 354 от 06.05.11 г.,</t>
    </r>
    <r>
      <rPr>
        <b/>
        <sz val="12"/>
        <color theme="1"/>
        <rFont val="Calibri"/>
        <family val="2"/>
        <charset val="204"/>
        <scheme val="minor"/>
      </rPr>
      <t xml:space="preserve"> рубли/чел. (7=Nгвстэ*4*3,23)</t>
    </r>
  </si>
  <si>
    <t>ГВС норматив</t>
  </si>
  <si>
    <t>Подогрев ХВС для ГВС (Гкал)</t>
  </si>
  <si>
    <t>ГВС для ОДН (М3)</t>
  </si>
  <si>
    <t>Норматив куб.м./кв.м. за 12 месяцев</t>
  </si>
  <si>
    <t>Сумма, рубли за 12 месяцев</t>
  </si>
  <si>
    <t>Стоимость на 1 кв. м. в месяц</t>
  </si>
  <si>
    <r>
      <t>Объем тепловой энергии, приходящийся по помещениям с приборами ИПУ (</t>
    </r>
    <r>
      <rPr>
        <b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>)</t>
    </r>
  </si>
  <si>
    <r>
      <t>Расчет платы на О</t>
    </r>
    <r>
      <rPr>
        <b/>
        <u/>
        <sz val="11"/>
        <color theme="1"/>
        <rFont val="Calibri"/>
        <family val="2"/>
        <charset val="204"/>
        <scheme val="minor"/>
      </rPr>
      <t>топление по формуле 18</t>
    </r>
    <r>
      <rPr>
        <sz val="11"/>
        <color theme="1"/>
        <rFont val="Calibri"/>
        <family val="2"/>
        <charset val="204"/>
        <scheme val="minor"/>
      </rPr>
      <t xml:space="preserve"> без приборов учета ИПУ Правил 354, руб/кв.м.</t>
    </r>
  </si>
  <si>
    <r>
      <t>Расчет платы за отопление по формуле 18(1) Приложение №2 Постановления Правительства РФ 354 от 06.05.11 г. для помещений с ИПУ, руб.</t>
    </r>
    <r>
      <rPr>
        <sz val="11"/>
        <color rgb="FF000000"/>
        <rFont val="Calibri"/>
        <family val="2"/>
        <charset val="204"/>
      </rPr>
      <t xml:space="preserve">/кв.м. - </t>
    </r>
    <r>
      <rPr>
        <b/>
        <u/>
        <sz val="11"/>
        <color rgb="FF000000"/>
        <rFont val="Calibri"/>
        <family val="2"/>
        <charset val="204"/>
      </rPr>
      <t>Отопление ОДПУ</t>
    </r>
    <r>
      <rPr>
        <sz val="11"/>
        <color rgb="FF000000"/>
        <rFont val="Calibri"/>
        <family val="2"/>
        <charset val="204"/>
      </rPr>
      <t xml:space="preserve">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04"/>
      </rPr>
      <t>((Qот-9-10)/S*4+8/S*3)=(11)</t>
    </r>
  </si>
  <si>
    <t xml:space="preserve">показаний общего прибора учета тепловой энергии отопления  </t>
  </si>
  <si>
    <r>
      <t>Объем тепловой энергии, приходящийся по помещениям не оборудованными  приборами ИПУ ф-ла 3(7)(</t>
    </r>
    <r>
      <rPr>
        <b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)</t>
    </r>
  </si>
  <si>
    <t>за  март 2024 г.</t>
  </si>
  <si>
    <t>Отчет по вывозу ТКО за март 2024 г.</t>
  </si>
  <si>
    <t>СПРАВОЧНАЯ ИНФОРМАЦИЯ потребление коммунальных услуг в доме ул.Москвина, д.10  март 2024 г.</t>
  </si>
  <si>
    <t>100239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</si>
</sst>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р_._-;\-* #,##0.00_р_._-;_-* \-??_р_._-;_-@_-"/>
    <numFmt numFmtId="167" formatCode="_-* #,##0.000_р_._-;\-* #,##0.000_р_._-;_-* \-??_р_._-;_-@_-"/>
    <numFmt numFmtId="168" formatCode="_(* #,##0.00_);_(* \(#,##0.00\);_(* &quot;-&quot;??_);_(@_)"/>
    <numFmt numFmtId="169" formatCode="0.0"/>
    <numFmt numFmtId="170" formatCode="_-* #,##0.00\ _р_._-;\-* #,##0.00\ _р_._-;_-* &quot;-&quot;??\ _р_._-;_-@_-"/>
    <numFmt numFmtId="173" formatCode="_-* #,##0.0_р_._-;\-* #,##0.0_р_._-;_-* \-??_р_._-;_-@_-"/>
    <numFmt numFmtId="174" formatCode="_-* #,##0.000_р_._-;\-* #,##0.000_р_._-;_-* &quot;-&quot;??_р_._-;_-@_-"/>
    <numFmt numFmtId="175" formatCode="_-* #,##0\ _₽_-;\-* #,##0\ _₽_-;_-* &quot;-&quot;??\ _₽_-;_-@_-"/>
    <numFmt numFmtId="179" formatCode="_-* #,##0.000\ _₽_-;\-* #,##0.000\ _₽_-;_-* &quot;-&quot;??\ _₽_-;_-@_-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ms Rmn Cyr"/>
    </font>
    <font>
      <sz val="8"/>
      <name val="Arial Cyr"/>
      <charset val="204"/>
    </font>
    <font>
      <b/>
      <sz val="8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b/>
      <u val="singleAccounting"/>
      <sz val="14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</font>
    <font>
      <b/>
      <sz val="12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167" fontId="2" fillId="0" borderId="0" applyFont="0" applyFill="0" applyBorder="0" applyAlignment="0" applyProtection="0"/>
    <xf numFmtId="0" fontId="4" fillId="0" borderId="0"/>
    <xf numFmtId="0" fontId="3" fillId="0" borderId="0"/>
    <xf numFmtId="170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4" fillId="0" borderId="0"/>
    <xf numFmtId="0" fontId="3" fillId="0" borderId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2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0" applyFont="1" applyAlignment="1">
      <alignment horizontal="center"/>
    </xf>
    <xf numFmtId="165" fontId="8" fillId="0" borderId="0" xfId="1" applyNumberFormat="1" applyFont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Border="1" applyAlignment="1"/>
    <xf numFmtId="165" fontId="8" fillId="0" borderId="1" xfId="1" applyNumberFormat="1" applyFont="1" applyBorder="1" applyAlignment="1" applyProtection="1">
      <alignment horizontal="center"/>
    </xf>
    <xf numFmtId="1" fontId="12" fillId="0" borderId="1" xfId="2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1" applyNumberFormat="1" applyFont="1" applyBorder="1" applyAlignment="1" applyProtection="1">
      <alignment horizontal="center" vertical="center" wrapText="1"/>
    </xf>
    <xf numFmtId="165" fontId="13" fillId="0" borderId="1" xfId="1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wrapText="1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/>
    </xf>
    <xf numFmtId="49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169" fontId="17" fillId="0" borderId="1" xfId="0" applyNumberFormat="1" applyFont="1" applyBorder="1" applyAlignment="1">
      <alignment horizontal="center" wrapText="1"/>
    </xf>
    <xf numFmtId="1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right" wrapText="1"/>
    </xf>
    <xf numFmtId="164" fontId="9" fillId="0" borderId="1" xfId="1" applyNumberFormat="1" applyFont="1" applyFill="1" applyBorder="1" applyAlignment="1" applyProtection="1">
      <alignment horizontal="center"/>
    </xf>
    <xf numFmtId="0" fontId="0" fillId="0" borderId="0" xfId="0" applyFill="1"/>
    <xf numFmtId="1" fontId="17" fillId="0" borderId="1" xfId="0" applyNumberFormat="1" applyFont="1" applyBorder="1" applyAlignment="1">
      <alignment horizontal="center" wrapText="1"/>
    </xf>
    <xf numFmtId="173" fontId="20" fillId="0" borderId="0" xfId="1" applyNumberFormat="1" applyFont="1" applyBorder="1" applyProtection="1"/>
    <xf numFmtId="174" fontId="11" fillId="0" borderId="0" xfId="1" applyNumberFormat="1" applyFont="1"/>
    <xf numFmtId="43" fontId="11" fillId="0" borderId="0" xfId="1" applyNumberFormat="1" applyFont="1"/>
    <xf numFmtId="43" fontId="11" fillId="0" borderId="0" xfId="1" applyFont="1"/>
    <xf numFmtId="175" fontId="11" fillId="0" borderId="0" xfId="1" applyNumberFormat="1" applyFont="1"/>
    <xf numFmtId="43" fontId="0" fillId="0" borderId="0" xfId="0" applyNumberFormat="1" applyFill="1"/>
    <xf numFmtId="2" fontId="17" fillId="0" borderId="2" xfId="0" applyNumberFormat="1" applyFont="1" applyBorder="1" applyAlignment="1">
      <alignment horizontal="center" wrapText="1"/>
    </xf>
    <xf numFmtId="0" fontId="23" fillId="0" borderId="1" xfId="0" applyFont="1" applyBorder="1"/>
    <xf numFmtId="0" fontId="24" fillId="0" borderId="1" xfId="0" applyFont="1" applyBorder="1" applyAlignment="1">
      <alignment horizontal="center" vertical="center"/>
    </xf>
    <xf numFmtId="164" fontId="24" fillId="0" borderId="1" xfId="1" applyNumberFormat="1" applyFont="1" applyBorder="1"/>
    <xf numFmtId="179" fontId="11" fillId="0" borderId="0" xfId="1" applyNumberFormat="1" applyFont="1" applyFill="1" applyBorder="1"/>
    <xf numFmtId="2" fontId="0" fillId="3" borderId="1" xfId="0" applyNumberFormat="1" applyFill="1" applyBorder="1"/>
    <xf numFmtId="2" fontId="17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2" fontId="25" fillId="0" borderId="1" xfId="0" applyNumberFormat="1" applyFont="1" applyBorder="1"/>
    <xf numFmtId="43" fontId="11" fillId="0" borderId="0" xfId="1" applyNumberFormat="1" applyFont="1" applyFill="1" applyBorder="1"/>
    <xf numFmtId="0" fontId="14" fillId="0" borderId="0" xfId="0" applyFont="1"/>
    <xf numFmtId="179" fontId="28" fillId="0" borderId="0" xfId="1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7" fillId="0" borderId="0" xfId="0" applyFont="1" applyBorder="1" applyAlignment="1">
      <alignment horizontal="center"/>
    </xf>
    <xf numFmtId="0" fontId="10" fillId="0" borderId="3" xfId="0" applyFont="1" applyBorder="1" applyAlignment="1">
      <alignment horizontal="left" wrapText="1"/>
    </xf>
    <xf numFmtId="0" fontId="0" fillId="0" borderId="0" xfId="0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27" fillId="4" borderId="0" xfId="0" applyFont="1" applyFill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</cellXfs>
  <cellStyles count="35">
    <cellStyle name="TableStyleLight1" xfId="2"/>
    <cellStyle name="Обычный" xfId="0" builtinId="0"/>
    <cellStyle name="Обычный 2" xfId="6"/>
    <cellStyle name="Обычный 2 19" xfId="14"/>
    <cellStyle name="Обычный 2 2" xfId="10"/>
    <cellStyle name="Обычный 2 20" xfId="15"/>
    <cellStyle name="Обычный 2 22" xfId="16"/>
    <cellStyle name="Обычный 2 24" xfId="17"/>
    <cellStyle name="Обычный 2 3" xfId="13"/>
    <cellStyle name="Обычный 2 3 2" xfId="24"/>
    <cellStyle name="Обычный 3" xfId="4"/>
    <cellStyle name="Обычный 3 2" xfId="9"/>
    <cellStyle name="Обычный 4" xfId="3"/>
    <cellStyle name="Обычный 5" xfId="7"/>
    <cellStyle name="Обычный 5 2" xfId="25"/>
    <cellStyle name="Обычный 5 3" xfId="21"/>
    <cellStyle name="Обычный 5 3 2" xfId="32"/>
    <cellStyle name="Обычный 6" xfId="12"/>
    <cellStyle name="Обычный 6 2" xfId="29"/>
    <cellStyle name="Обычный 7" xfId="28"/>
    <cellStyle name="Процентный 2" xfId="11"/>
    <cellStyle name="Процентный 2 2" xfId="27"/>
    <cellStyle name="Процентный 2 3" xfId="22"/>
    <cellStyle name="Процентный 2 3 2" xfId="33"/>
    <cellStyle name="Процентный 3" xfId="18"/>
    <cellStyle name="Процентный 3 2" xfId="30"/>
    <cellStyle name="Финансовый" xfId="1" builtinId="3"/>
    <cellStyle name="Финансовый 2" xfId="5"/>
    <cellStyle name="Финансовый 2 2" xfId="20"/>
    <cellStyle name="Финансовый 3" xfId="8"/>
    <cellStyle name="Финансовый 3 2" xfId="26"/>
    <cellStyle name="Финансовый 3 3" xfId="23"/>
    <cellStyle name="Финансовый 3 3 2" xfId="34"/>
    <cellStyle name="Финансовый 4" xfId="19"/>
    <cellStyle name="Финансовый 4 2" xfId="31"/>
  </cellStyles>
  <dxfs count="0"/>
  <tableStyles count="0" defaultTableStyle="TableStyleMedium9" defaultPivotStyle="PivotStyleLight16"/>
  <colors>
    <mruColors>
      <color rgb="FFFF33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C000"/>
    <pageSetUpPr fitToPage="1"/>
  </sheetPr>
  <dimension ref="A1:J29"/>
  <sheetViews>
    <sheetView tabSelected="1" zoomScale="80" zoomScaleNormal="80" zoomScaleSheetLayoutView="115" workbookViewId="0">
      <selection activeCell="H22" sqref="H22"/>
    </sheetView>
  </sheetViews>
  <sheetFormatPr defaultRowHeight="15"/>
  <cols>
    <col min="1" max="2" width="16.28515625" customWidth="1"/>
    <col min="3" max="3" width="21" customWidth="1"/>
    <col min="4" max="4" width="21.42578125" customWidth="1"/>
    <col min="5" max="5" width="25.42578125" customWidth="1"/>
    <col min="6" max="6" width="18.85546875" customWidth="1"/>
    <col min="7" max="7" width="18.5703125" customWidth="1"/>
    <col min="9" max="9" width="8.85546875" customWidth="1"/>
    <col min="10" max="10" width="12.7109375" bestFit="1" customWidth="1"/>
  </cols>
  <sheetData>
    <row r="1" spans="1:10" ht="18.75">
      <c r="A1" s="48" t="s">
        <v>1</v>
      </c>
      <c r="B1" s="48"/>
      <c r="C1" s="48"/>
      <c r="D1" s="48"/>
      <c r="E1" s="48"/>
      <c r="F1" s="48"/>
    </row>
    <row r="2" spans="1:10" ht="18.75">
      <c r="A2" s="4" t="s">
        <v>54</v>
      </c>
      <c r="B2" s="4"/>
      <c r="C2" s="4"/>
      <c r="D2" s="4"/>
      <c r="E2" s="4" t="s">
        <v>56</v>
      </c>
      <c r="F2" s="4"/>
    </row>
    <row r="3" spans="1:10" ht="15.75">
      <c r="A3" s="1"/>
      <c r="B3" s="2"/>
      <c r="C3" s="1"/>
      <c r="D3" s="1"/>
      <c r="E3" s="1"/>
    </row>
    <row r="4" spans="1:10" ht="30.75" customHeight="1">
      <c r="A4" s="7" t="s">
        <v>0</v>
      </c>
      <c r="B4" s="8" t="s">
        <v>2</v>
      </c>
      <c r="C4" s="6" t="s">
        <v>3</v>
      </c>
      <c r="D4" s="6" t="s">
        <v>5</v>
      </c>
      <c r="E4" s="6" t="s">
        <v>6</v>
      </c>
      <c r="F4" s="6" t="s">
        <v>7</v>
      </c>
    </row>
    <row r="5" spans="1:10" ht="45.75" customHeight="1">
      <c r="A5" s="3">
        <v>31817</v>
      </c>
      <c r="B5" s="9" t="s">
        <v>4</v>
      </c>
      <c r="C5" s="13">
        <v>667.81</v>
      </c>
      <c r="D5" s="13">
        <v>843.77</v>
      </c>
      <c r="E5" s="23">
        <f>D5-C5</f>
        <v>175.96000000000004</v>
      </c>
      <c r="F5" s="23">
        <f>G5+E5</f>
        <v>175.96000000000004</v>
      </c>
      <c r="G5" s="37"/>
      <c r="H5" s="24"/>
      <c r="I5" s="24"/>
      <c r="J5" s="31"/>
    </row>
    <row r="6" spans="1:10" ht="17.25" customHeight="1">
      <c r="A6" s="49" t="s">
        <v>8</v>
      </c>
      <c r="B6" s="49"/>
      <c r="C6" s="49"/>
      <c r="D6" s="49"/>
      <c r="E6" s="49"/>
      <c r="F6" s="5">
        <v>11022.9</v>
      </c>
    </row>
    <row r="7" spans="1:10" ht="17.25" customHeight="1">
      <c r="B7" s="10"/>
      <c r="C7" s="10"/>
      <c r="D7" s="10"/>
      <c r="E7" s="10"/>
      <c r="F7" s="10"/>
    </row>
    <row r="8" spans="1:10" ht="40.15" customHeight="1">
      <c r="A8" s="50" t="s">
        <v>38</v>
      </c>
      <c r="B8" s="51"/>
      <c r="C8" s="51"/>
      <c r="D8" s="51"/>
      <c r="E8" s="51"/>
      <c r="F8" s="26">
        <v>707.2</v>
      </c>
    </row>
    <row r="9" spans="1:10" ht="19.899999999999999" customHeight="1">
      <c r="A9" s="46" t="s">
        <v>30</v>
      </c>
      <c r="B9" s="46"/>
      <c r="C9" s="46"/>
      <c r="D9" s="46"/>
      <c r="E9" s="46"/>
      <c r="F9" s="27">
        <v>5.0999999999999997E-2</v>
      </c>
    </row>
    <row r="10" spans="1:10" ht="19.899999999999999" customHeight="1">
      <c r="A10" s="52" t="s">
        <v>45</v>
      </c>
      <c r="B10" s="52"/>
      <c r="C10" s="52"/>
      <c r="D10" s="52"/>
      <c r="E10" s="52"/>
      <c r="F10" s="27">
        <v>3.23</v>
      </c>
    </row>
    <row r="11" spans="1:10" ht="19.899999999999999" customHeight="1">
      <c r="A11" s="52" t="s">
        <v>46</v>
      </c>
      <c r="B11" s="52"/>
      <c r="C11" s="52"/>
      <c r="D11" s="52"/>
      <c r="E11" s="52"/>
      <c r="F11" s="27">
        <f>F10*F15</f>
        <v>0.16472999999999999</v>
      </c>
    </row>
    <row r="12" spans="1:10" ht="19.899999999999999" customHeight="1">
      <c r="A12" s="52" t="s">
        <v>47</v>
      </c>
      <c r="B12" s="52"/>
      <c r="C12" s="52"/>
      <c r="D12" s="52"/>
      <c r="E12" s="52"/>
      <c r="F12" s="27">
        <v>11.941000000000001</v>
      </c>
    </row>
    <row r="13" spans="1:10" ht="37.5" customHeight="1">
      <c r="A13" s="47" t="s">
        <v>31</v>
      </c>
      <c r="B13" s="47"/>
      <c r="C13" s="47"/>
      <c r="D13" s="47"/>
      <c r="E13" s="47"/>
      <c r="F13" s="28">
        <f>F8*F9</f>
        <v>36.0672</v>
      </c>
    </row>
    <row r="14" spans="1:10" ht="18" customHeight="1">
      <c r="A14" s="46" t="s">
        <v>32</v>
      </c>
      <c r="B14" s="46"/>
      <c r="C14" s="46"/>
      <c r="D14" s="46"/>
      <c r="E14" s="46"/>
      <c r="F14" s="28">
        <f>F5-F13</f>
        <v>139.89280000000002</v>
      </c>
    </row>
    <row r="15" spans="1:10" ht="37.15" customHeight="1">
      <c r="A15" s="47" t="s">
        <v>39</v>
      </c>
      <c r="B15" s="47"/>
      <c r="C15" s="47"/>
      <c r="D15" s="47"/>
      <c r="E15" s="47"/>
      <c r="F15" s="27">
        <f>(F5)/(F13+F14)*F9</f>
        <v>5.0999999999999997E-2</v>
      </c>
      <c r="G15">
        <f>F15*F21</f>
        <v>150.1695</v>
      </c>
    </row>
    <row r="16" spans="1:10" ht="30" customHeight="1">
      <c r="A16" s="47" t="s">
        <v>33</v>
      </c>
      <c r="B16" s="47"/>
      <c r="C16" s="47"/>
      <c r="D16" s="47"/>
      <c r="E16" s="47"/>
      <c r="F16" s="29">
        <f>F19+F15*F21</f>
        <v>182.68950000000001</v>
      </c>
      <c r="J16" s="11"/>
    </row>
    <row r="17" spans="1:10" ht="29.45" customHeight="1">
      <c r="A17" s="47" t="s">
        <v>44</v>
      </c>
      <c r="B17" s="47"/>
      <c r="C17" s="47"/>
      <c r="D17" s="47"/>
      <c r="E17" s="47"/>
      <c r="F17" s="29">
        <f>F15*F21*3.23</f>
        <v>485.04748499999999</v>
      </c>
      <c r="J17" s="11"/>
    </row>
    <row r="18" spans="1:10" ht="18.75">
      <c r="A18" s="46" t="s">
        <v>34</v>
      </c>
      <c r="B18" s="46"/>
      <c r="C18" s="46"/>
      <c r="D18" s="46"/>
      <c r="E18" s="46"/>
      <c r="F18" s="30">
        <v>5787</v>
      </c>
    </row>
    <row r="19" spans="1:10" ht="18.75">
      <c r="A19" s="46" t="s">
        <v>35</v>
      </c>
      <c r="B19" s="46"/>
      <c r="C19" s="46"/>
      <c r="D19" s="46"/>
      <c r="E19" s="46"/>
      <c r="F19" s="28">
        <v>32.520000000000003</v>
      </c>
    </row>
    <row r="20" spans="1:10" ht="18.75">
      <c r="A20" s="46" t="s">
        <v>36</v>
      </c>
      <c r="B20" s="46"/>
      <c r="C20" s="46"/>
      <c r="D20" s="46"/>
      <c r="E20" s="46"/>
      <c r="F20" s="28">
        <v>5.05</v>
      </c>
    </row>
    <row r="21" spans="1:10" ht="18.75">
      <c r="A21" s="46" t="s">
        <v>37</v>
      </c>
      <c r="B21" s="46"/>
      <c r="C21" s="46"/>
      <c r="D21" s="46"/>
      <c r="E21" s="46"/>
      <c r="F21" s="28">
        <v>2944.5</v>
      </c>
    </row>
    <row r="22" spans="1:10" ht="43.5" customHeight="1">
      <c r="A22" s="47" t="s">
        <v>51</v>
      </c>
      <c r="B22" s="47"/>
      <c r="C22" s="47"/>
      <c r="D22" s="47"/>
      <c r="E22" s="47"/>
      <c r="F22" s="45">
        <v>2.0099999999999998</v>
      </c>
    </row>
    <row r="23" spans="1:10" ht="43.5" customHeight="1">
      <c r="A23" s="47" t="s">
        <v>55</v>
      </c>
      <c r="B23" s="47"/>
      <c r="C23" s="47"/>
      <c r="D23" s="47"/>
      <c r="E23" s="47"/>
      <c r="F23" s="45">
        <v>141.30199999999999</v>
      </c>
    </row>
    <row r="24" spans="1:10" ht="50.25" customHeight="1">
      <c r="A24" s="50" t="s">
        <v>53</v>
      </c>
      <c r="B24" s="51"/>
      <c r="C24" s="51"/>
      <c r="D24" s="51"/>
      <c r="E24" s="51"/>
      <c r="F24" s="36">
        <f>(F14-F22-F23)/F6*F21+F18/F6*F20</f>
        <v>1.7378834607952642</v>
      </c>
    </row>
    <row r="25" spans="1:10" ht="34.5" customHeight="1">
      <c r="A25" s="46" t="s">
        <v>52</v>
      </c>
      <c r="B25" s="46"/>
      <c r="C25" s="46"/>
      <c r="D25" s="46"/>
      <c r="E25" s="46"/>
      <c r="F25" s="43">
        <f>F14/F6*F21+F18/F6*F20</f>
        <v>40.020203358462844</v>
      </c>
    </row>
    <row r="27" spans="1:10">
      <c r="A27" s="46"/>
      <c r="B27" s="46"/>
      <c r="C27" s="46"/>
      <c r="D27" s="46"/>
      <c r="E27" s="46"/>
      <c r="F27" s="44"/>
    </row>
    <row r="28" spans="1:10">
      <c r="A28" s="46"/>
      <c r="B28" s="46"/>
      <c r="C28" s="46"/>
      <c r="D28" s="46"/>
      <c r="E28" s="46"/>
      <c r="F28" s="44"/>
    </row>
    <row r="29" spans="1:10">
      <c r="A29" s="46"/>
      <c r="B29" s="46"/>
      <c r="C29" s="46"/>
      <c r="D29" s="46"/>
      <c r="E29" s="46"/>
      <c r="F29" s="44"/>
    </row>
  </sheetData>
  <mergeCells count="23">
    <mergeCell ref="A16:E16"/>
    <mergeCell ref="A17:E17"/>
    <mergeCell ref="A18:E18"/>
    <mergeCell ref="A24:E24"/>
    <mergeCell ref="A14:E14"/>
    <mergeCell ref="A15:E15"/>
    <mergeCell ref="A19:E19"/>
    <mergeCell ref="A1:F1"/>
    <mergeCell ref="A6:E6"/>
    <mergeCell ref="A9:E9"/>
    <mergeCell ref="A8:E8"/>
    <mergeCell ref="A13:E13"/>
    <mergeCell ref="A10:E10"/>
    <mergeCell ref="A11:E11"/>
    <mergeCell ref="A12:E12"/>
    <mergeCell ref="A29:E29"/>
    <mergeCell ref="A20:E20"/>
    <mergeCell ref="A21:E21"/>
    <mergeCell ref="A22:E22"/>
    <mergeCell ref="A27:E27"/>
    <mergeCell ref="A28:E28"/>
    <mergeCell ref="A25:E25"/>
    <mergeCell ref="A23:E23"/>
  </mergeCells>
  <pageMargins left="0.25" right="0.25" top="0.75" bottom="0.75" header="0.3" footer="0.3"/>
  <pageSetup paperSize="9" scale="7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H1"/>
    </sheetView>
  </sheetViews>
  <sheetFormatPr defaultRowHeight="15"/>
  <cols>
    <col min="1" max="1" width="75" customWidth="1"/>
    <col min="2" max="2" width="9.140625" style="12" customWidth="1"/>
    <col min="3" max="3" width="3.7109375" hidden="1" customWidth="1"/>
    <col min="4" max="4" width="0.28515625" customWidth="1"/>
    <col min="5" max="5" width="20.7109375" customWidth="1"/>
    <col min="6" max="6" width="18.85546875" customWidth="1"/>
    <col min="7" max="7" width="15.5703125" customWidth="1"/>
    <col min="8" max="8" width="21.5703125" customWidth="1"/>
    <col min="9" max="9" width="21.7109375" customWidth="1"/>
  </cols>
  <sheetData>
    <row r="1" spans="1:9" ht="20.25">
      <c r="A1" s="55" t="s">
        <v>57</v>
      </c>
      <c r="B1" s="55"/>
      <c r="C1" s="55"/>
      <c r="D1" s="55"/>
      <c r="E1" s="55"/>
      <c r="F1" s="55"/>
      <c r="G1" s="55"/>
      <c r="H1" s="55"/>
    </row>
    <row r="2" spans="1:9" ht="45" customHeight="1">
      <c r="A2" s="53" t="s">
        <v>43</v>
      </c>
      <c r="B2" s="53"/>
      <c r="C2" s="53"/>
      <c r="D2" s="53"/>
      <c r="E2" s="33" t="s">
        <v>40</v>
      </c>
      <c r="F2" s="33" t="s">
        <v>41</v>
      </c>
      <c r="G2" s="40" t="s">
        <v>48</v>
      </c>
      <c r="H2" s="40" t="s">
        <v>49</v>
      </c>
      <c r="I2" s="41" t="s">
        <v>50</v>
      </c>
    </row>
    <row r="3" spans="1:9" ht="27.75" customHeight="1">
      <c r="A3" s="54" t="s">
        <v>42</v>
      </c>
      <c r="B3" s="54"/>
      <c r="C3" s="54"/>
      <c r="D3" s="54"/>
      <c r="E3" s="39">
        <v>11022.9</v>
      </c>
      <c r="F3" s="34">
        <v>1025.74</v>
      </c>
      <c r="G3" s="34">
        <v>0.114</v>
      </c>
      <c r="H3" s="35">
        <f>G3*F3</f>
        <v>116.93436000000001</v>
      </c>
      <c r="I3" s="42">
        <f>116.93/12</f>
        <v>9.7441666666666666</v>
      </c>
    </row>
    <row r="4" spans="1:9" ht="22.5" customHeight="1"/>
    <row r="5" spans="1:9" ht="22.5" customHeight="1"/>
    <row r="6" spans="1:9" ht="35.450000000000003" customHeight="1"/>
    <row r="7" spans="1:9" ht="35.450000000000003" customHeight="1"/>
    <row r="8" spans="1:9" ht="46.5" customHeight="1"/>
  </sheetData>
  <mergeCells count="3">
    <mergeCell ref="A2:D2"/>
    <mergeCell ref="A3:D3"/>
    <mergeCell ref="A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"/>
  <sheetViews>
    <sheetView workbookViewId="0">
      <selection activeCell="H15" sqref="H15"/>
    </sheetView>
  </sheetViews>
  <sheetFormatPr defaultRowHeight="11.25"/>
  <cols>
    <col min="1" max="1" width="6.5703125" style="16" customWidth="1"/>
    <col min="2" max="2" width="23.5703125" style="16" customWidth="1"/>
    <col min="3" max="3" width="10.140625" style="16" customWidth="1"/>
    <col min="4" max="4" width="15.85546875" style="16" customWidth="1"/>
    <col min="5" max="5" width="10.7109375" style="16" customWidth="1"/>
    <col min="6" max="6" width="11.42578125" style="16" customWidth="1"/>
    <col min="7" max="7" width="18.5703125" style="16" customWidth="1"/>
    <col min="8" max="256" width="9.140625" style="16"/>
    <col min="257" max="257" width="6.5703125" style="16" customWidth="1"/>
    <col min="258" max="258" width="23.5703125" style="16" customWidth="1"/>
    <col min="259" max="259" width="10.140625" style="16" customWidth="1"/>
    <col min="260" max="260" width="15.85546875" style="16" customWidth="1"/>
    <col min="261" max="261" width="10.7109375" style="16" customWidth="1"/>
    <col min="262" max="262" width="11.42578125" style="16" customWidth="1"/>
    <col min="263" max="263" width="18.5703125" style="16" customWidth="1"/>
    <col min="264" max="512" width="9.140625" style="16"/>
    <col min="513" max="513" width="6.5703125" style="16" customWidth="1"/>
    <col min="514" max="514" width="23.5703125" style="16" customWidth="1"/>
    <col min="515" max="515" width="10.140625" style="16" customWidth="1"/>
    <col min="516" max="516" width="15.85546875" style="16" customWidth="1"/>
    <col min="517" max="517" width="10.7109375" style="16" customWidth="1"/>
    <col min="518" max="518" width="11.42578125" style="16" customWidth="1"/>
    <col min="519" max="519" width="18.5703125" style="16" customWidth="1"/>
    <col min="520" max="768" width="9.140625" style="16"/>
    <col min="769" max="769" width="6.5703125" style="16" customWidth="1"/>
    <col min="770" max="770" width="23.5703125" style="16" customWidth="1"/>
    <col min="771" max="771" width="10.140625" style="16" customWidth="1"/>
    <col min="772" max="772" width="15.85546875" style="16" customWidth="1"/>
    <col min="773" max="773" width="10.7109375" style="16" customWidth="1"/>
    <col min="774" max="774" width="11.42578125" style="16" customWidth="1"/>
    <col min="775" max="775" width="18.5703125" style="16" customWidth="1"/>
    <col min="776" max="1024" width="9.140625" style="16"/>
    <col min="1025" max="1025" width="6.5703125" style="16" customWidth="1"/>
    <col min="1026" max="1026" width="23.5703125" style="16" customWidth="1"/>
    <col min="1027" max="1027" width="10.140625" style="16" customWidth="1"/>
    <col min="1028" max="1028" width="15.85546875" style="16" customWidth="1"/>
    <col min="1029" max="1029" width="10.7109375" style="16" customWidth="1"/>
    <col min="1030" max="1030" width="11.42578125" style="16" customWidth="1"/>
    <col min="1031" max="1031" width="18.5703125" style="16" customWidth="1"/>
    <col min="1032" max="1280" width="9.140625" style="16"/>
    <col min="1281" max="1281" width="6.5703125" style="16" customWidth="1"/>
    <col min="1282" max="1282" width="23.5703125" style="16" customWidth="1"/>
    <col min="1283" max="1283" width="10.140625" style="16" customWidth="1"/>
    <col min="1284" max="1284" width="15.85546875" style="16" customWidth="1"/>
    <col min="1285" max="1285" width="10.7109375" style="16" customWidth="1"/>
    <col min="1286" max="1286" width="11.42578125" style="16" customWidth="1"/>
    <col min="1287" max="1287" width="18.5703125" style="16" customWidth="1"/>
    <col min="1288" max="1536" width="9.140625" style="16"/>
    <col min="1537" max="1537" width="6.5703125" style="16" customWidth="1"/>
    <col min="1538" max="1538" width="23.5703125" style="16" customWidth="1"/>
    <col min="1539" max="1539" width="10.140625" style="16" customWidth="1"/>
    <col min="1540" max="1540" width="15.85546875" style="16" customWidth="1"/>
    <col min="1541" max="1541" width="10.7109375" style="16" customWidth="1"/>
    <col min="1542" max="1542" width="11.42578125" style="16" customWidth="1"/>
    <col min="1543" max="1543" width="18.5703125" style="16" customWidth="1"/>
    <col min="1544" max="1792" width="9.140625" style="16"/>
    <col min="1793" max="1793" width="6.5703125" style="16" customWidth="1"/>
    <col min="1794" max="1794" width="23.5703125" style="16" customWidth="1"/>
    <col min="1795" max="1795" width="10.140625" style="16" customWidth="1"/>
    <col min="1796" max="1796" width="15.85546875" style="16" customWidth="1"/>
    <col min="1797" max="1797" width="10.7109375" style="16" customWidth="1"/>
    <col min="1798" max="1798" width="11.42578125" style="16" customWidth="1"/>
    <col min="1799" max="1799" width="18.5703125" style="16" customWidth="1"/>
    <col min="1800" max="2048" width="9.140625" style="16"/>
    <col min="2049" max="2049" width="6.5703125" style="16" customWidth="1"/>
    <col min="2050" max="2050" width="23.5703125" style="16" customWidth="1"/>
    <col min="2051" max="2051" width="10.140625" style="16" customWidth="1"/>
    <col min="2052" max="2052" width="15.85546875" style="16" customWidth="1"/>
    <col min="2053" max="2053" width="10.7109375" style="16" customWidth="1"/>
    <col min="2054" max="2054" width="11.42578125" style="16" customWidth="1"/>
    <col min="2055" max="2055" width="18.5703125" style="16" customWidth="1"/>
    <col min="2056" max="2304" width="9.140625" style="16"/>
    <col min="2305" max="2305" width="6.5703125" style="16" customWidth="1"/>
    <col min="2306" max="2306" width="23.5703125" style="16" customWidth="1"/>
    <col min="2307" max="2307" width="10.140625" style="16" customWidth="1"/>
    <col min="2308" max="2308" width="15.85546875" style="16" customWidth="1"/>
    <col min="2309" max="2309" width="10.7109375" style="16" customWidth="1"/>
    <col min="2310" max="2310" width="11.42578125" style="16" customWidth="1"/>
    <col min="2311" max="2311" width="18.5703125" style="16" customWidth="1"/>
    <col min="2312" max="2560" width="9.140625" style="16"/>
    <col min="2561" max="2561" width="6.5703125" style="16" customWidth="1"/>
    <col min="2562" max="2562" width="23.5703125" style="16" customWidth="1"/>
    <col min="2563" max="2563" width="10.140625" style="16" customWidth="1"/>
    <col min="2564" max="2564" width="15.85546875" style="16" customWidth="1"/>
    <col min="2565" max="2565" width="10.7109375" style="16" customWidth="1"/>
    <col min="2566" max="2566" width="11.42578125" style="16" customWidth="1"/>
    <col min="2567" max="2567" width="18.5703125" style="16" customWidth="1"/>
    <col min="2568" max="2816" width="9.140625" style="16"/>
    <col min="2817" max="2817" width="6.5703125" style="16" customWidth="1"/>
    <col min="2818" max="2818" width="23.5703125" style="16" customWidth="1"/>
    <col min="2819" max="2819" width="10.140625" style="16" customWidth="1"/>
    <col min="2820" max="2820" width="15.85546875" style="16" customWidth="1"/>
    <col min="2821" max="2821" width="10.7109375" style="16" customWidth="1"/>
    <col min="2822" max="2822" width="11.42578125" style="16" customWidth="1"/>
    <col min="2823" max="2823" width="18.5703125" style="16" customWidth="1"/>
    <col min="2824" max="3072" width="9.140625" style="16"/>
    <col min="3073" max="3073" width="6.5703125" style="16" customWidth="1"/>
    <col min="3074" max="3074" width="23.5703125" style="16" customWidth="1"/>
    <col min="3075" max="3075" width="10.140625" style="16" customWidth="1"/>
    <col min="3076" max="3076" width="15.85546875" style="16" customWidth="1"/>
    <col min="3077" max="3077" width="10.7109375" style="16" customWidth="1"/>
    <col min="3078" max="3078" width="11.42578125" style="16" customWidth="1"/>
    <col min="3079" max="3079" width="18.5703125" style="16" customWidth="1"/>
    <col min="3080" max="3328" width="9.140625" style="16"/>
    <col min="3329" max="3329" width="6.5703125" style="16" customWidth="1"/>
    <col min="3330" max="3330" width="23.5703125" style="16" customWidth="1"/>
    <col min="3331" max="3331" width="10.140625" style="16" customWidth="1"/>
    <col min="3332" max="3332" width="15.85546875" style="16" customWidth="1"/>
    <col min="3333" max="3333" width="10.7109375" style="16" customWidth="1"/>
    <col min="3334" max="3334" width="11.42578125" style="16" customWidth="1"/>
    <col min="3335" max="3335" width="18.5703125" style="16" customWidth="1"/>
    <col min="3336" max="3584" width="9.140625" style="16"/>
    <col min="3585" max="3585" width="6.5703125" style="16" customWidth="1"/>
    <col min="3586" max="3586" width="23.5703125" style="16" customWidth="1"/>
    <col min="3587" max="3587" width="10.140625" style="16" customWidth="1"/>
    <col min="3588" max="3588" width="15.85546875" style="16" customWidth="1"/>
    <col min="3589" max="3589" width="10.7109375" style="16" customWidth="1"/>
    <col min="3590" max="3590" width="11.42578125" style="16" customWidth="1"/>
    <col min="3591" max="3591" width="18.5703125" style="16" customWidth="1"/>
    <col min="3592" max="3840" width="9.140625" style="16"/>
    <col min="3841" max="3841" width="6.5703125" style="16" customWidth="1"/>
    <col min="3842" max="3842" width="23.5703125" style="16" customWidth="1"/>
    <col min="3843" max="3843" width="10.140625" style="16" customWidth="1"/>
    <col min="3844" max="3844" width="15.85546875" style="16" customWidth="1"/>
    <col min="3845" max="3845" width="10.7109375" style="16" customWidth="1"/>
    <col min="3846" max="3846" width="11.42578125" style="16" customWidth="1"/>
    <col min="3847" max="3847" width="18.5703125" style="16" customWidth="1"/>
    <col min="3848" max="4096" width="9.140625" style="16"/>
    <col min="4097" max="4097" width="6.5703125" style="16" customWidth="1"/>
    <col min="4098" max="4098" width="23.5703125" style="16" customWidth="1"/>
    <col min="4099" max="4099" width="10.140625" style="16" customWidth="1"/>
    <col min="4100" max="4100" width="15.85546875" style="16" customWidth="1"/>
    <col min="4101" max="4101" width="10.7109375" style="16" customWidth="1"/>
    <col min="4102" max="4102" width="11.42578125" style="16" customWidth="1"/>
    <col min="4103" max="4103" width="18.5703125" style="16" customWidth="1"/>
    <col min="4104" max="4352" width="9.140625" style="16"/>
    <col min="4353" max="4353" width="6.5703125" style="16" customWidth="1"/>
    <col min="4354" max="4354" width="23.5703125" style="16" customWidth="1"/>
    <col min="4355" max="4355" width="10.140625" style="16" customWidth="1"/>
    <col min="4356" max="4356" width="15.85546875" style="16" customWidth="1"/>
    <col min="4357" max="4357" width="10.7109375" style="16" customWidth="1"/>
    <col min="4358" max="4358" width="11.42578125" style="16" customWidth="1"/>
    <col min="4359" max="4359" width="18.5703125" style="16" customWidth="1"/>
    <col min="4360" max="4608" width="9.140625" style="16"/>
    <col min="4609" max="4609" width="6.5703125" style="16" customWidth="1"/>
    <col min="4610" max="4610" width="23.5703125" style="16" customWidth="1"/>
    <col min="4611" max="4611" width="10.140625" style="16" customWidth="1"/>
    <col min="4612" max="4612" width="15.85546875" style="16" customWidth="1"/>
    <col min="4613" max="4613" width="10.7109375" style="16" customWidth="1"/>
    <col min="4614" max="4614" width="11.42578125" style="16" customWidth="1"/>
    <col min="4615" max="4615" width="18.5703125" style="16" customWidth="1"/>
    <col min="4616" max="4864" width="9.140625" style="16"/>
    <col min="4865" max="4865" width="6.5703125" style="16" customWidth="1"/>
    <col min="4866" max="4866" width="23.5703125" style="16" customWidth="1"/>
    <col min="4867" max="4867" width="10.140625" style="16" customWidth="1"/>
    <col min="4868" max="4868" width="15.85546875" style="16" customWidth="1"/>
    <col min="4869" max="4869" width="10.7109375" style="16" customWidth="1"/>
    <col min="4870" max="4870" width="11.42578125" style="16" customWidth="1"/>
    <col min="4871" max="4871" width="18.5703125" style="16" customWidth="1"/>
    <col min="4872" max="5120" width="9.140625" style="16"/>
    <col min="5121" max="5121" width="6.5703125" style="16" customWidth="1"/>
    <col min="5122" max="5122" width="23.5703125" style="16" customWidth="1"/>
    <col min="5123" max="5123" width="10.140625" style="16" customWidth="1"/>
    <col min="5124" max="5124" width="15.85546875" style="16" customWidth="1"/>
    <col min="5125" max="5125" width="10.7109375" style="16" customWidth="1"/>
    <col min="5126" max="5126" width="11.42578125" style="16" customWidth="1"/>
    <col min="5127" max="5127" width="18.5703125" style="16" customWidth="1"/>
    <col min="5128" max="5376" width="9.140625" style="16"/>
    <col min="5377" max="5377" width="6.5703125" style="16" customWidth="1"/>
    <col min="5378" max="5378" width="23.5703125" style="16" customWidth="1"/>
    <col min="5379" max="5379" width="10.140625" style="16" customWidth="1"/>
    <col min="5380" max="5380" width="15.85546875" style="16" customWidth="1"/>
    <col min="5381" max="5381" width="10.7109375" style="16" customWidth="1"/>
    <col min="5382" max="5382" width="11.42578125" style="16" customWidth="1"/>
    <col min="5383" max="5383" width="18.5703125" style="16" customWidth="1"/>
    <col min="5384" max="5632" width="9.140625" style="16"/>
    <col min="5633" max="5633" width="6.5703125" style="16" customWidth="1"/>
    <col min="5634" max="5634" width="23.5703125" style="16" customWidth="1"/>
    <col min="5635" max="5635" width="10.140625" style="16" customWidth="1"/>
    <col min="5636" max="5636" width="15.85546875" style="16" customWidth="1"/>
    <col min="5637" max="5637" width="10.7109375" style="16" customWidth="1"/>
    <col min="5638" max="5638" width="11.42578125" style="16" customWidth="1"/>
    <col min="5639" max="5639" width="18.5703125" style="16" customWidth="1"/>
    <col min="5640" max="5888" width="9.140625" style="16"/>
    <col min="5889" max="5889" width="6.5703125" style="16" customWidth="1"/>
    <col min="5890" max="5890" width="23.5703125" style="16" customWidth="1"/>
    <col min="5891" max="5891" width="10.140625" style="16" customWidth="1"/>
    <col min="5892" max="5892" width="15.85546875" style="16" customWidth="1"/>
    <col min="5893" max="5893" width="10.7109375" style="16" customWidth="1"/>
    <col min="5894" max="5894" width="11.42578125" style="16" customWidth="1"/>
    <col min="5895" max="5895" width="18.5703125" style="16" customWidth="1"/>
    <col min="5896" max="6144" width="9.140625" style="16"/>
    <col min="6145" max="6145" width="6.5703125" style="16" customWidth="1"/>
    <col min="6146" max="6146" width="23.5703125" style="16" customWidth="1"/>
    <col min="6147" max="6147" width="10.140625" style="16" customWidth="1"/>
    <col min="6148" max="6148" width="15.85546875" style="16" customWidth="1"/>
    <col min="6149" max="6149" width="10.7109375" style="16" customWidth="1"/>
    <col min="6150" max="6150" width="11.42578125" style="16" customWidth="1"/>
    <col min="6151" max="6151" width="18.5703125" style="16" customWidth="1"/>
    <col min="6152" max="6400" width="9.140625" style="16"/>
    <col min="6401" max="6401" width="6.5703125" style="16" customWidth="1"/>
    <col min="6402" max="6402" width="23.5703125" style="16" customWidth="1"/>
    <col min="6403" max="6403" width="10.140625" style="16" customWidth="1"/>
    <col min="6404" max="6404" width="15.85546875" style="16" customWidth="1"/>
    <col min="6405" max="6405" width="10.7109375" style="16" customWidth="1"/>
    <col min="6406" max="6406" width="11.42578125" style="16" customWidth="1"/>
    <col min="6407" max="6407" width="18.5703125" style="16" customWidth="1"/>
    <col min="6408" max="6656" width="9.140625" style="16"/>
    <col min="6657" max="6657" width="6.5703125" style="16" customWidth="1"/>
    <col min="6658" max="6658" width="23.5703125" style="16" customWidth="1"/>
    <col min="6659" max="6659" width="10.140625" style="16" customWidth="1"/>
    <col min="6660" max="6660" width="15.85546875" style="16" customWidth="1"/>
    <col min="6661" max="6661" width="10.7109375" style="16" customWidth="1"/>
    <col min="6662" max="6662" width="11.42578125" style="16" customWidth="1"/>
    <col min="6663" max="6663" width="18.5703125" style="16" customWidth="1"/>
    <col min="6664" max="6912" width="9.140625" style="16"/>
    <col min="6913" max="6913" width="6.5703125" style="16" customWidth="1"/>
    <col min="6914" max="6914" width="23.5703125" style="16" customWidth="1"/>
    <col min="6915" max="6915" width="10.140625" style="16" customWidth="1"/>
    <col min="6916" max="6916" width="15.85546875" style="16" customWidth="1"/>
    <col min="6917" max="6917" width="10.7109375" style="16" customWidth="1"/>
    <col min="6918" max="6918" width="11.42578125" style="16" customWidth="1"/>
    <col min="6919" max="6919" width="18.5703125" style="16" customWidth="1"/>
    <col min="6920" max="7168" width="9.140625" style="16"/>
    <col min="7169" max="7169" width="6.5703125" style="16" customWidth="1"/>
    <col min="7170" max="7170" width="23.5703125" style="16" customWidth="1"/>
    <col min="7171" max="7171" width="10.140625" style="16" customWidth="1"/>
    <col min="7172" max="7172" width="15.85546875" style="16" customWidth="1"/>
    <col min="7173" max="7173" width="10.7109375" style="16" customWidth="1"/>
    <col min="7174" max="7174" width="11.42578125" style="16" customWidth="1"/>
    <col min="7175" max="7175" width="18.5703125" style="16" customWidth="1"/>
    <col min="7176" max="7424" width="9.140625" style="16"/>
    <col min="7425" max="7425" width="6.5703125" style="16" customWidth="1"/>
    <col min="7426" max="7426" width="23.5703125" style="16" customWidth="1"/>
    <col min="7427" max="7427" width="10.140625" style="16" customWidth="1"/>
    <col min="7428" max="7428" width="15.85546875" style="16" customWidth="1"/>
    <col min="7429" max="7429" width="10.7109375" style="16" customWidth="1"/>
    <col min="7430" max="7430" width="11.42578125" style="16" customWidth="1"/>
    <col min="7431" max="7431" width="18.5703125" style="16" customWidth="1"/>
    <col min="7432" max="7680" width="9.140625" style="16"/>
    <col min="7681" max="7681" width="6.5703125" style="16" customWidth="1"/>
    <col min="7682" max="7682" width="23.5703125" style="16" customWidth="1"/>
    <col min="7683" max="7683" width="10.140625" style="16" customWidth="1"/>
    <col min="7684" max="7684" width="15.85546875" style="16" customWidth="1"/>
    <col min="7685" max="7685" width="10.7109375" style="16" customWidth="1"/>
    <col min="7686" max="7686" width="11.42578125" style="16" customWidth="1"/>
    <col min="7687" max="7687" width="18.5703125" style="16" customWidth="1"/>
    <col min="7688" max="7936" width="9.140625" style="16"/>
    <col min="7937" max="7937" width="6.5703125" style="16" customWidth="1"/>
    <col min="7938" max="7938" width="23.5703125" style="16" customWidth="1"/>
    <col min="7939" max="7939" width="10.140625" style="16" customWidth="1"/>
    <col min="7940" max="7940" width="15.85546875" style="16" customWidth="1"/>
    <col min="7941" max="7941" width="10.7109375" style="16" customWidth="1"/>
    <col min="7942" max="7942" width="11.42578125" style="16" customWidth="1"/>
    <col min="7943" max="7943" width="18.5703125" style="16" customWidth="1"/>
    <col min="7944" max="8192" width="9.140625" style="16"/>
    <col min="8193" max="8193" width="6.5703125" style="16" customWidth="1"/>
    <col min="8194" max="8194" width="23.5703125" style="16" customWidth="1"/>
    <col min="8195" max="8195" width="10.140625" style="16" customWidth="1"/>
    <col min="8196" max="8196" width="15.85546875" style="16" customWidth="1"/>
    <col min="8197" max="8197" width="10.7109375" style="16" customWidth="1"/>
    <col min="8198" max="8198" width="11.42578125" style="16" customWidth="1"/>
    <col min="8199" max="8199" width="18.5703125" style="16" customWidth="1"/>
    <col min="8200" max="8448" width="9.140625" style="16"/>
    <col min="8449" max="8449" width="6.5703125" style="16" customWidth="1"/>
    <col min="8450" max="8450" width="23.5703125" style="16" customWidth="1"/>
    <col min="8451" max="8451" width="10.140625" style="16" customWidth="1"/>
    <col min="8452" max="8452" width="15.85546875" style="16" customWidth="1"/>
    <col min="8453" max="8453" width="10.7109375" style="16" customWidth="1"/>
    <col min="8454" max="8454" width="11.42578125" style="16" customWidth="1"/>
    <col min="8455" max="8455" width="18.5703125" style="16" customWidth="1"/>
    <col min="8456" max="8704" width="9.140625" style="16"/>
    <col min="8705" max="8705" width="6.5703125" style="16" customWidth="1"/>
    <col min="8706" max="8706" width="23.5703125" style="16" customWidth="1"/>
    <col min="8707" max="8707" width="10.140625" style="16" customWidth="1"/>
    <col min="8708" max="8708" width="15.85546875" style="16" customWidth="1"/>
    <col min="8709" max="8709" width="10.7109375" style="16" customWidth="1"/>
    <col min="8710" max="8710" width="11.42578125" style="16" customWidth="1"/>
    <col min="8711" max="8711" width="18.5703125" style="16" customWidth="1"/>
    <col min="8712" max="8960" width="9.140625" style="16"/>
    <col min="8961" max="8961" width="6.5703125" style="16" customWidth="1"/>
    <col min="8962" max="8962" width="23.5703125" style="16" customWidth="1"/>
    <col min="8963" max="8963" width="10.140625" style="16" customWidth="1"/>
    <col min="8964" max="8964" width="15.85546875" style="16" customWidth="1"/>
    <col min="8965" max="8965" width="10.7109375" style="16" customWidth="1"/>
    <col min="8966" max="8966" width="11.42578125" style="16" customWidth="1"/>
    <col min="8967" max="8967" width="18.5703125" style="16" customWidth="1"/>
    <col min="8968" max="9216" width="9.140625" style="16"/>
    <col min="9217" max="9217" width="6.5703125" style="16" customWidth="1"/>
    <col min="9218" max="9218" width="23.5703125" style="16" customWidth="1"/>
    <col min="9219" max="9219" width="10.140625" style="16" customWidth="1"/>
    <col min="9220" max="9220" width="15.85546875" style="16" customWidth="1"/>
    <col min="9221" max="9221" width="10.7109375" style="16" customWidth="1"/>
    <col min="9222" max="9222" width="11.42578125" style="16" customWidth="1"/>
    <col min="9223" max="9223" width="18.5703125" style="16" customWidth="1"/>
    <col min="9224" max="9472" width="9.140625" style="16"/>
    <col min="9473" max="9473" width="6.5703125" style="16" customWidth="1"/>
    <col min="9474" max="9474" width="23.5703125" style="16" customWidth="1"/>
    <col min="9475" max="9475" width="10.140625" style="16" customWidth="1"/>
    <col min="9476" max="9476" width="15.85546875" style="16" customWidth="1"/>
    <col min="9477" max="9477" width="10.7109375" style="16" customWidth="1"/>
    <col min="9478" max="9478" width="11.42578125" style="16" customWidth="1"/>
    <col min="9479" max="9479" width="18.5703125" style="16" customWidth="1"/>
    <col min="9480" max="9728" width="9.140625" style="16"/>
    <col min="9729" max="9729" width="6.5703125" style="16" customWidth="1"/>
    <col min="9730" max="9730" width="23.5703125" style="16" customWidth="1"/>
    <col min="9731" max="9731" width="10.140625" style="16" customWidth="1"/>
    <col min="9732" max="9732" width="15.85546875" style="16" customWidth="1"/>
    <col min="9733" max="9733" width="10.7109375" style="16" customWidth="1"/>
    <col min="9734" max="9734" width="11.42578125" style="16" customWidth="1"/>
    <col min="9735" max="9735" width="18.5703125" style="16" customWidth="1"/>
    <col min="9736" max="9984" width="9.140625" style="16"/>
    <col min="9985" max="9985" width="6.5703125" style="16" customWidth="1"/>
    <col min="9986" max="9986" width="23.5703125" style="16" customWidth="1"/>
    <col min="9987" max="9987" width="10.140625" style="16" customWidth="1"/>
    <col min="9988" max="9988" width="15.85546875" style="16" customWidth="1"/>
    <col min="9989" max="9989" width="10.7109375" style="16" customWidth="1"/>
    <col min="9990" max="9990" width="11.42578125" style="16" customWidth="1"/>
    <col min="9991" max="9991" width="18.5703125" style="16" customWidth="1"/>
    <col min="9992" max="10240" width="9.140625" style="16"/>
    <col min="10241" max="10241" width="6.5703125" style="16" customWidth="1"/>
    <col min="10242" max="10242" width="23.5703125" style="16" customWidth="1"/>
    <col min="10243" max="10243" width="10.140625" style="16" customWidth="1"/>
    <col min="10244" max="10244" width="15.85546875" style="16" customWidth="1"/>
    <col min="10245" max="10245" width="10.7109375" style="16" customWidth="1"/>
    <col min="10246" max="10246" width="11.42578125" style="16" customWidth="1"/>
    <col min="10247" max="10247" width="18.5703125" style="16" customWidth="1"/>
    <col min="10248" max="10496" width="9.140625" style="16"/>
    <col min="10497" max="10497" width="6.5703125" style="16" customWidth="1"/>
    <col min="10498" max="10498" width="23.5703125" style="16" customWidth="1"/>
    <col min="10499" max="10499" width="10.140625" style="16" customWidth="1"/>
    <col min="10500" max="10500" width="15.85546875" style="16" customWidth="1"/>
    <col min="10501" max="10501" width="10.7109375" style="16" customWidth="1"/>
    <col min="10502" max="10502" width="11.42578125" style="16" customWidth="1"/>
    <col min="10503" max="10503" width="18.5703125" style="16" customWidth="1"/>
    <col min="10504" max="10752" width="9.140625" style="16"/>
    <col min="10753" max="10753" width="6.5703125" style="16" customWidth="1"/>
    <col min="10754" max="10754" width="23.5703125" style="16" customWidth="1"/>
    <col min="10755" max="10755" width="10.140625" style="16" customWidth="1"/>
    <col min="10756" max="10756" width="15.85546875" style="16" customWidth="1"/>
    <col min="10757" max="10757" width="10.7109375" style="16" customWidth="1"/>
    <col min="10758" max="10758" width="11.42578125" style="16" customWidth="1"/>
    <col min="10759" max="10759" width="18.5703125" style="16" customWidth="1"/>
    <col min="10760" max="11008" width="9.140625" style="16"/>
    <col min="11009" max="11009" width="6.5703125" style="16" customWidth="1"/>
    <col min="11010" max="11010" width="23.5703125" style="16" customWidth="1"/>
    <col min="11011" max="11011" width="10.140625" style="16" customWidth="1"/>
    <col min="11012" max="11012" width="15.85546875" style="16" customWidth="1"/>
    <col min="11013" max="11013" width="10.7109375" style="16" customWidth="1"/>
    <col min="11014" max="11014" width="11.42578125" style="16" customWidth="1"/>
    <col min="11015" max="11015" width="18.5703125" style="16" customWidth="1"/>
    <col min="11016" max="11264" width="9.140625" style="16"/>
    <col min="11265" max="11265" width="6.5703125" style="16" customWidth="1"/>
    <col min="11266" max="11266" width="23.5703125" style="16" customWidth="1"/>
    <col min="11267" max="11267" width="10.140625" style="16" customWidth="1"/>
    <col min="11268" max="11268" width="15.85546875" style="16" customWidth="1"/>
    <col min="11269" max="11269" width="10.7109375" style="16" customWidth="1"/>
    <col min="11270" max="11270" width="11.42578125" style="16" customWidth="1"/>
    <col min="11271" max="11271" width="18.5703125" style="16" customWidth="1"/>
    <col min="11272" max="11520" width="9.140625" style="16"/>
    <col min="11521" max="11521" width="6.5703125" style="16" customWidth="1"/>
    <col min="11522" max="11522" width="23.5703125" style="16" customWidth="1"/>
    <col min="11523" max="11523" width="10.140625" style="16" customWidth="1"/>
    <col min="11524" max="11524" width="15.85546875" style="16" customWidth="1"/>
    <col min="11525" max="11525" width="10.7109375" style="16" customWidth="1"/>
    <col min="11526" max="11526" width="11.42578125" style="16" customWidth="1"/>
    <col min="11527" max="11527" width="18.5703125" style="16" customWidth="1"/>
    <col min="11528" max="11776" width="9.140625" style="16"/>
    <col min="11777" max="11777" width="6.5703125" style="16" customWidth="1"/>
    <col min="11778" max="11778" width="23.5703125" style="16" customWidth="1"/>
    <col min="11779" max="11779" width="10.140625" style="16" customWidth="1"/>
    <col min="11780" max="11780" width="15.85546875" style="16" customWidth="1"/>
    <col min="11781" max="11781" width="10.7109375" style="16" customWidth="1"/>
    <col min="11782" max="11782" width="11.42578125" style="16" customWidth="1"/>
    <col min="11783" max="11783" width="18.5703125" style="16" customWidth="1"/>
    <col min="11784" max="12032" width="9.140625" style="16"/>
    <col min="12033" max="12033" width="6.5703125" style="16" customWidth="1"/>
    <col min="12034" max="12034" width="23.5703125" style="16" customWidth="1"/>
    <col min="12035" max="12035" width="10.140625" style="16" customWidth="1"/>
    <col min="12036" max="12036" width="15.85546875" style="16" customWidth="1"/>
    <col min="12037" max="12037" width="10.7109375" style="16" customWidth="1"/>
    <col min="12038" max="12038" width="11.42578125" style="16" customWidth="1"/>
    <col min="12039" max="12039" width="18.5703125" style="16" customWidth="1"/>
    <col min="12040" max="12288" width="9.140625" style="16"/>
    <col min="12289" max="12289" width="6.5703125" style="16" customWidth="1"/>
    <col min="12290" max="12290" width="23.5703125" style="16" customWidth="1"/>
    <col min="12291" max="12291" width="10.140625" style="16" customWidth="1"/>
    <col min="12292" max="12292" width="15.85546875" style="16" customWidth="1"/>
    <col min="12293" max="12293" width="10.7109375" style="16" customWidth="1"/>
    <col min="12294" max="12294" width="11.42578125" style="16" customWidth="1"/>
    <col min="12295" max="12295" width="18.5703125" style="16" customWidth="1"/>
    <col min="12296" max="12544" width="9.140625" style="16"/>
    <col min="12545" max="12545" width="6.5703125" style="16" customWidth="1"/>
    <col min="12546" max="12546" width="23.5703125" style="16" customWidth="1"/>
    <col min="12547" max="12547" width="10.140625" style="16" customWidth="1"/>
    <col min="12548" max="12548" width="15.85546875" style="16" customWidth="1"/>
    <col min="12549" max="12549" width="10.7109375" style="16" customWidth="1"/>
    <col min="12550" max="12550" width="11.42578125" style="16" customWidth="1"/>
    <col min="12551" max="12551" width="18.5703125" style="16" customWidth="1"/>
    <col min="12552" max="12800" width="9.140625" style="16"/>
    <col min="12801" max="12801" width="6.5703125" style="16" customWidth="1"/>
    <col min="12802" max="12802" width="23.5703125" style="16" customWidth="1"/>
    <col min="12803" max="12803" width="10.140625" style="16" customWidth="1"/>
    <col min="12804" max="12804" width="15.85546875" style="16" customWidth="1"/>
    <col min="12805" max="12805" width="10.7109375" style="16" customWidth="1"/>
    <col min="12806" max="12806" width="11.42578125" style="16" customWidth="1"/>
    <col min="12807" max="12807" width="18.5703125" style="16" customWidth="1"/>
    <col min="12808" max="13056" width="9.140625" style="16"/>
    <col min="13057" max="13057" width="6.5703125" style="16" customWidth="1"/>
    <col min="13058" max="13058" width="23.5703125" style="16" customWidth="1"/>
    <col min="13059" max="13059" width="10.140625" style="16" customWidth="1"/>
    <col min="13060" max="13060" width="15.85546875" style="16" customWidth="1"/>
    <col min="13061" max="13061" width="10.7109375" style="16" customWidth="1"/>
    <col min="13062" max="13062" width="11.42578125" style="16" customWidth="1"/>
    <col min="13063" max="13063" width="18.5703125" style="16" customWidth="1"/>
    <col min="13064" max="13312" width="9.140625" style="16"/>
    <col min="13313" max="13313" width="6.5703125" style="16" customWidth="1"/>
    <col min="13314" max="13314" width="23.5703125" style="16" customWidth="1"/>
    <col min="13315" max="13315" width="10.140625" style="16" customWidth="1"/>
    <col min="13316" max="13316" width="15.85546875" style="16" customWidth="1"/>
    <col min="13317" max="13317" width="10.7109375" style="16" customWidth="1"/>
    <col min="13318" max="13318" width="11.42578125" style="16" customWidth="1"/>
    <col min="13319" max="13319" width="18.5703125" style="16" customWidth="1"/>
    <col min="13320" max="13568" width="9.140625" style="16"/>
    <col min="13569" max="13569" width="6.5703125" style="16" customWidth="1"/>
    <col min="13570" max="13570" width="23.5703125" style="16" customWidth="1"/>
    <col min="13571" max="13571" width="10.140625" style="16" customWidth="1"/>
    <col min="13572" max="13572" width="15.85546875" style="16" customWidth="1"/>
    <col min="13573" max="13573" width="10.7109375" style="16" customWidth="1"/>
    <col min="13574" max="13574" width="11.42578125" style="16" customWidth="1"/>
    <col min="13575" max="13575" width="18.5703125" style="16" customWidth="1"/>
    <col min="13576" max="13824" width="9.140625" style="16"/>
    <col min="13825" max="13825" width="6.5703125" style="16" customWidth="1"/>
    <col min="13826" max="13826" width="23.5703125" style="16" customWidth="1"/>
    <col min="13827" max="13827" width="10.140625" style="16" customWidth="1"/>
    <col min="13828" max="13828" width="15.85546875" style="16" customWidth="1"/>
    <col min="13829" max="13829" width="10.7109375" style="16" customWidth="1"/>
    <col min="13830" max="13830" width="11.42578125" style="16" customWidth="1"/>
    <col min="13831" max="13831" width="18.5703125" style="16" customWidth="1"/>
    <col min="13832" max="14080" width="9.140625" style="16"/>
    <col min="14081" max="14081" width="6.5703125" style="16" customWidth="1"/>
    <col min="14082" max="14082" width="23.5703125" style="16" customWidth="1"/>
    <col min="14083" max="14083" width="10.140625" style="16" customWidth="1"/>
    <col min="14084" max="14084" width="15.85546875" style="16" customWidth="1"/>
    <col min="14085" max="14085" width="10.7109375" style="16" customWidth="1"/>
    <col min="14086" max="14086" width="11.42578125" style="16" customWidth="1"/>
    <col min="14087" max="14087" width="18.5703125" style="16" customWidth="1"/>
    <col min="14088" max="14336" width="9.140625" style="16"/>
    <col min="14337" max="14337" width="6.5703125" style="16" customWidth="1"/>
    <col min="14338" max="14338" width="23.5703125" style="16" customWidth="1"/>
    <col min="14339" max="14339" width="10.140625" style="16" customWidth="1"/>
    <col min="14340" max="14340" width="15.85546875" style="16" customWidth="1"/>
    <col min="14341" max="14341" width="10.7109375" style="16" customWidth="1"/>
    <col min="14342" max="14342" width="11.42578125" style="16" customWidth="1"/>
    <col min="14343" max="14343" width="18.5703125" style="16" customWidth="1"/>
    <col min="14344" max="14592" width="9.140625" style="16"/>
    <col min="14593" max="14593" width="6.5703125" style="16" customWidth="1"/>
    <col min="14594" max="14594" width="23.5703125" style="16" customWidth="1"/>
    <col min="14595" max="14595" width="10.140625" style="16" customWidth="1"/>
    <col min="14596" max="14596" width="15.85546875" style="16" customWidth="1"/>
    <col min="14597" max="14597" width="10.7109375" style="16" customWidth="1"/>
    <col min="14598" max="14598" width="11.42578125" style="16" customWidth="1"/>
    <col min="14599" max="14599" width="18.5703125" style="16" customWidth="1"/>
    <col min="14600" max="14848" width="9.140625" style="16"/>
    <col min="14849" max="14849" width="6.5703125" style="16" customWidth="1"/>
    <col min="14850" max="14850" width="23.5703125" style="16" customWidth="1"/>
    <col min="14851" max="14851" width="10.140625" style="16" customWidth="1"/>
    <col min="14852" max="14852" width="15.85546875" style="16" customWidth="1"/>
    <col min="14853" max="14853" width="10.7109375" style="16" customWidth="1"/>
    <col min="14854" max="14854" width="11.42578125" style="16" customWidth="1"/>
    <col min="14855" max="14855" width="18.5703125" style="16" customWidth="1"/>
    <col min="14856" max="15104" width="9.140625" style="16"/>
    <col min="15105" max="15105" width="6.5703125" style="16" customWidth="1"/>
    <col min="15106" max="15106" width="23.5703125" style="16" customWidth="1"/>
    <col min="15107" max="15107" width="10.140625" style="16" customWidth="1"/>
    <col min="15108" max="15108" width="15.85546875" style="16" customWidth="1"/>
    <col min="15109" max="15109" width="10.7109375" style="16" customWidth="1"/>
    <col min="15110" max="15110" width="11.42578125" style="16" customWidth="1"/>
    <col min="15111" max="15111" width="18.5703125" style="16" customWidth="1"/>
    <col min="15112" max="15360" width="9.140625" style="16"/>
    <col min="15361" max="15361" width="6.5703125" style="16" customWidth="1"/>
    <col min="15362" max="15362" width="23.5703125" style="16" customWidth="1"/>
    <col min="15363" max="15363" width="10.140625" style="16" customWidth="1"/>
    <col min="15364" max="15364" width="15.85546875" style="16" customWidth="1"/>
    <col min="15365" max="15365" width="10.7109375" style="16" customWidth="1"/>
    <col min="15366" max="15366" width="11.42578125" style="16" customWidth="1"/>
    <col min="15367" max="15367" width="18.5703125" style="16" customWidth="1"/>
    <col min="15368" max="15616" width="9.140625" style="16"/>
    <col min="15617" max="15617" width="6.5703125" style="16" customWidth="1"/>
    <col min="15618" max="15618" width="23.5703125" style="16" customWidth="1"/>
    <col min="15619" max="15619" width="10.140625" style="16" customWidth="1"/>
    <col min="15620" max="15620" width="15.85546875" style="16" customWidth="1"/>
    <col min="15621" max="15621" width="10.7109375" style="16" customWidth="1"/>
    <col min="15622" max="15622" width="11.42578125" style="16" customWidth="1"/>
    <col min="15623" max="15623" width="18.5703125" style="16" customWidth="1"/>
    <col min="15624" max="15872" width="9.140625" style="16"/>
    <col min="15873" max="15873" width="6.5703125" style="16" customWidth="1"/>
    <col min="15874" max="15874" width="23.5703125" style="16" customWidth="1"/>
    <col min="15875" max="15875" width="10.140625" style="16" customWidth="1"/>
    <col min="15876" max="15876" width="15.85546875" style="16" customWidth="1"/>
    <col min="15877" max="15877" width="10.7109375" style="16" customWidth="1"/>
    <col min="15878" max="15878" width="11.42578125" style="16" customWidth="1"/>
    <col min="15879" max="15879" width="18.5703125" style="16" customWidth="1"/>
    <col min="15880" max="16128" width="9.140625" style="16"/>
    <col min="16129" max="16129" width="6.5703125" style="16" customWidth="1"/>
    <col min="16130" max="16130" width="23.5703125" style="16" customWidth="1"/>
    <col min="16131" max="16131" width="10.140625" style="16" customWidth="1"/>
    <col min="16132" max="16132" width="15.85546875" style="16" customWidth="1"/>
    <col min="16133" max="16133" width="10.7109375" style="16" customWidth="1"/>
    <col min="16134" max="16134" width="11.42578125" style="16" customWidth="1"/>
    <col min="16135" max="16135" width="18.5703125" style="16" customWidth="1"/>
    <col min="16136" max="16384" width="9.140625" style="16"/>
  </cols>
  <sheetData>
    <row r="1" spans="1:7">
      <c r="A1" s="17" t="s">
        <v>58</v>
      </c>
    </row>
    <row r="2" spans="1:7">
      <c r="A2" s="56" t="s">
        <v>9</v>
      </c>
      <c r="B2" s="56" t="s">
        <v>10</v>
      </c>
      <c r="C2" s="56" t="s">
        <v>11</v>
      </c>
      <c r="D2" s="56" t="s">
        <v>12</v>
      </c>
      <c r="E2" s="56" t="s">
        <v>13</v>
      </c>
      <c r="F2" s="56"/>
      <c r="G2" s="56"/>
    </row>
    <row r="3" spans="1:7">
      <c r="A3" s="56"/>
      <c r="B3" s="56"/>
      <c r="C3" s="56"/>
      <c r="D3" s="56"/>
      <c r="E3" s="56" t="s">
        <v>14</v>
      </c>
      <c r="F3" s="56"/>
      <c r="G3" s="56" t="s">
        <v>15</v>
      </c>
    </row>
    <row r="4" spans="1:7">
      <c r="A4" s="56"/>
      <c r="B4" s="56"/>
      <c r="C4" s="56"/>
      <c r="D4" s="56"/>
      <c r="E4" s="15" t="s">
        <v>16</v>
      </c>
      <c r="F4" s="15" t="s">
        <v>17</v>
      </c>
      <c r="G4" s="56"/>
    </row>
    <row r="5" spans="1:7">
      <c r="A5" s="14" t="s">
        <v>18</v>
      </c>
      <c r="B5" s="18" t="s">
        <v>19</v>
      </c>
      <c r="C5" s="19" t="s">
        <v>20</v>
      </c>
      <c r="D5" s="18">
        <v>843.77</v>
      </c>
      <c r="E5" s="20">
        <v>139.9</v>
      </c>
      <c r="F5" s="18"/>
      <c r="G5" s="18"/>
    </row>
    <row r="6" spans="1:7" ht="33.75">
      <c r="A6" s="14" t="s">
        <v>18</v>
      </c>
      <c r="B6" s="18" t="s">
        <v>23</v>
      </c>
      <c r="C6" s="19" t="s">
        <v>20</v>
      </c>
      <c r="D6" s="18"/>
      <c r="E6" s="32">
        <v>35.29</v>
      </c>
      <c r="F6" s="32">
        <v>0.16</v>
      </c>
      <c r="G6" s="32">
        <v>0.61</v>
      </c>
    </row>
    <row r="7" spans="1:7" ht="22.5">
      <c r="A7" s="14" t="s">
        <v>24</v>
      </c>
      <c r="B7" s="18" t="s">
        <v>25</v>
      </c>
      <c r="C7" s="19" t="s">
        <v>26</v>
      </c>
      <c r="D7" s="18"/>
      <c r="E7" s="20">
        <v>692</v>
      </c>
      <c r="F7" s="38">
        <v>3.23</v>
      </c>
      <c r="G7" s="20">
        <v>11.9</v>
      </c>
    </row>
    <row r="8" spans="1:7">
      <c r="A8" s="14" t="s">
        <v>24</v>
      </c>
      <c r="B8" s="18" t="s">
        <v>27</v>
      </c>
      <c r="C8" s="19" t="s">
        <v>26</v>
      </c>
      <c r="D8" s="22" t="s">
        <v>59</v>
      </c>
      <c r="E8" s="20">
        <v>597</v>
      </c>
      <c r="F8" s="20">
        <v>4.3</v>
      </c>
      <c r="G8" s="20">
        <v>11.9</v>
      </c>
    </row>
    <row r="9" spans="1:7">
      <c r="A9" s="14" t="s">
        <v>24</v>
      </c>
      <c r="B9" s="18" t="s">
        <v>28</v>
      </c>
      <c r="C9" s="19" t="s">
        <v>26</v>
      </c>
      <c r="D9" s="18"/>
      <c r="E9" s="20">
        <f>E7+E8</f>
        <v>1289</v>
      </c>
      <c r="F9" s="20">
        <v>7.5</v>
      </c>
      <c r="G9" s="20">
        <v>23.8</v>
      </c>
    </row>
    <row r="10" spans="1:7">
      <c r="A10" s="14" t="s">
        <v>21</v>
      </c>
      <c r="B10" s="18" t="s">
        <v>29</v>
      </c>
      <c r="C10" s="19" t="s">
        <v>22</v>
      </c>
      <c r="D10" s="18"/>
      <c r="E10" s="21">
        <v>35169</v>
      </c>
      <c r="F10" s="15"/>
      <c r="G10" s="25">
        <v>5087</v>
      </c>
    </row>
  </sheetData>
  <mergeCells count="7">
    <mergeCell ref="A2:A4"/>
    <mergeCell ref="B2:B4"/>
    <mergeCell ref="C2:C4"/>
    <mergeCell ref="D2:D4"/>
    <mergeCell ref="E2:G2"/>
    <mergeCell ref="E3:F3"/>
    <mergeCell ref="G3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Отопление</vt:lpstr>
      <vt:lpstr>ТКО</vt:lpstr>
      <vt:lpstr>Справка по потреблению КУ</vt:lpstr>
      <vt:lpstr>Отопление!Область_печати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дианик</cp:lastModifiedBy>
  <cp:lastPrinted>2024-04-02T13:58:39Z</cp:lastPrinted>
  <dcterms:created xsi:type="dcterms:W3CDTF">2015-09-15T11:53:49Z</dcterms:created>
  <dcterms:modified xsi:type="dcterms:W3CDTF">2024-04-02T14:05:01Z</dcterms:modified>
</cp:coreProperties>
</file>